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0" yWindow="2960" windowWidth="19040" windowHeight="12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<sst xmlns="http://schemas.openxmlformats.org/spreadsheetml/2006/main" count="70" uniqueCount="55">
  <si>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Total number of tickets sold through that campaign/channel</t>
  </si>
  <si>
    <t>Campaign cost per single ticket sold</t>
  </si>
  <si>
    <t>Yield per ticket</t>
  </si>
  <si>
    <t>Cost of campaign as % of ticket sold</t>
  </si>
  <si>
    <t>These costs can be calculated for every different type of promotion, and for whole campaigns.</t>
  </si>
  <si>
    <t>For example, you can enter the total revenue and costs of your whole subscription campaign</t>
  </si>
  <si>
    <t>in one year to calculate the average cost of sales for each subscription you sell. This becomes</t>
  </si>
  <si>
    <t>a benchmark against which you can measure the individual cost of sales for different</t>
  </si>
  <si>
    <t>subscription promotions within the campaign.</t>
  </si>
  <si>
    <t>For example:</t>
  </si>
  <si>
    <t>SUBSCRIPTION CAMPAIGN COST OF SALES</t>
  </si>
  <si>
    <t>compared with:</t>
  </si>
  <si>
    <t>Email campaign for subscription sales</t>
  </si>
  <si>
    <t>Direct mail (print brochure) campaign for subscription sales</t>
  </si>
  <si>
    <t>*includes share of brochure design + print costs, mailing + stationery</t>
  </si>
  <si>
    <t>average subscription revenue per sale</t>
  </si>
  <si>
    <t>example figures</t>
  </si>
  <si>
    <t>Return on marketing Investment</t>
  </si>
  <si>
    <t>Total number of new e-news subscribers</t>
  </si>
  <si>
    <t>Total cost of E-news sign-up campaign</t>
  </si>
  <si>
    <t>Acquisition cost per new E-news subscriber</t>
  </si>
  <si>
    <t>Total number of tickets sold to E-news subscribers</t>
  </si>
  <si>
    <t>i.e. it cost you $4.00 to get each new E-news subscriber</t>
  </si>
  <si>
    <t>Total cost of E-news sign-up campaign + sales campaign</t>
  </si>
  <si>
    <t>Revenue from sales to E-news subscribers</t>
  </si>
  <si>
    <t>E-news costs for the sales campaign</t>
  </si>
  <si>
    <t>E-news sign-up campaign</t>
  </si>
  <si>
    <t>i.e. $1,600 sign-up campaign + $800 sales campaign</t>
  </si>
  <si>
    <t>The same principles can be applied to calculating the cost of 'lead generation' or 'response' to particular marketing methods, e.g.</t>
  </si>
  <si>
    <t>COST of SALES and RETURN ON MARKETING INVESTMENT (ROMI) worksheet</t>
  </si>
  <si>
    <t>Revenue ($1,000) minus Marketing Investment ($500)</t>
  </si>
  <si>
    <t>divided by Marketing Invesment ($500)</t>
  </si>
  <si>
    <t>multiplied by 100 to express in a percentage = ROMI</t>
  </si>
  <si>
    <t>RETURN ON MARKETING INVESTMENT (ROMI)</t>
  </si>
  <si>
    <t>Total ticket revenue, in ROMI example</t>
  </si>
  <si>
    <t>Total cost of campaign in ROMI example</t>
  </si>
  <si>
    <t>Total number of tickets sold through newspaper in example</t>
  </si>
  <si>
    <t>COST OF SALES</t>
  </si>
  <si>
    <t>Campaign cost (newspaper in example)</t>
  </si>
  <si>
    <t>Cost of Sales per ticket for this newspaper campaign ($500/50)</t>
  </si>
  <si>
    <t>Campaign cost (TV ad in example)</t>
  </si>
  <si>
    <t>Total number of tickets sold through TV ad in example</t>
  </si>
  <si>
    <t>Cost of Sales per ticket for this TV campaign ($2000/200)</t>
  </si>
  <si>
    <t>Campaign cost (Email in example)</t>
  </si>
  <si>
    <t>Total number of tickets sold through email campaign in example</t>
  </si>
  <si>
    <t>Cost of Sales per ticket for this email campaign ($50/100)</t>
  </si>
  <si>
    <t>Total ticket revenue from subscription sales</t>
  </si>
  <si>
    <t>Total cost of all subscription campaigns/promotions</t>
  </si>
  <si>
    <t>Yield per ticket (average revenue per ticket)</t>
  </si>
  <si>
    <t>Total ticket revenue, response to subs email campaign</t>
  </si>
  <si>
    <t>Total cost of subscription email campaign</t>
  </si>
  <si>
    <t>Total ticket revenue, response to subs direct mail campaign</t>
  </si>
  <si>
    <t>Total cost of subscription direct mail campaign*</t>
  </si>
  <si>
    <t>You can then proceed to track the sales generated by the E-news, and get a total ROMI and cost of sales figure:</t>
  </si>
  <si>
    <t>i.e. you made $6,000 on an outlay of $2,400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</si>
</sst>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0.0%"/>
  </numFmts>
  <fonts count="5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15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Arial"/>
      <family val="2"/>
    </font>
    <font>
      <sz val="11"/>
      <color rgb="FF00B050"/>
      <name val="Calibri"/>
      <family val="2"/>
    </font>
    <font>
      <sz val="11"/>
      <color rgb="FF92D050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 readingOrder="1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0" fillId="0" borderId="0" xfId="0" applyFont="1" applyAlignment="1">
      <alignment/>
    </xf>
    <xf numFmtId="166" fontId="50" fillId="0" borderId="0" xfId="44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6" fontId="52" fillId="0" borderId="0" xfId="44" applyNumberFormat="1" applyFont="1" applyAlignment="1">
      <alignment/>
    </xf>
    <xf numFmtId="0" fontId="53" fillId="0" borderId="0" xfId="0" applyFont="1" applyAlignment="1">
      <alignment/>
    </xf>
    <xf numFmtId="165" fontId="52" fillId="0" borderId="0" xfId="0" applyNumberFormat="1" applyFont="1" applyAlignment="1">
      <alignment/>
    </xf>
    <xf numFmtId="165" fontId="50" fillId="0" borderId="0" xfId="0" applyNumberFormat="1" applyFont="1" applyAlignment="1">
      <alignment/>
    </xf>
    <xf numFmtId="9" fontId="52" fillId="0" borderId="0" xfId="57" applyFont="1" applyAlignment="1">
      <alignment/>
    </xf>
    <xf numFmtId="165" fontId="51" fillId="0" borderId="0" xfId="0" applyNumberFormat="1" applyFont="1" applyAlignment="1">
      <alignment/>
    </xf>
    <xf numFmtId="0" fontId="10" fillId="0" borderId="0" xfId="0" applyFont="1" applyAlignment="1">
      <alignment/>
    </xf>
    <xf numFmtId="9" fontId="0" fillId="0" borderId="0" xfId="57" applyFont="1" applyAlignment="1">
      <alignment/>
    </xf>
    <xf numFmtId="9" fontId="50" fillId="0" borderId="0" xfId="57" applyFont="1" applyAlignment="1">
      <alignment/>
    </xf>
    <xf numFmtId="167" fontId="50" fillId="0" borderId="0" xfId="57" applyNumberFormat="1" applyFont="1" applyAlignment="1">
      <alignment/>
    </xf>
    <xf numFmtId="0" fontId="0" fillId="0" borderId="0" xfId="0" applyAlignment="1" quotePrefix="1">
      <alignment/>
    </xf>
    <xf numFmtId="165" fontId="52" fillId="0" borderId="0" xfId="44" applyNumberFormat="1" applyFont="1" applyAlignment="1">
      <alignment/>
    </xf>
    <xf numFmtId="1" fontId="50" fillId="0" borderId="0" xfId="44" applyNumberFormat="1" applyFont="1" applyAlignment="1">
      <alignment/>
    </xf>
    <xf numFmtId="166" fontId="10" fillId="0" borderId="0" xfId="44" applyNumberFormat="1" applyFont="1" applyAlignment="1">
      <alignment/>
    </xf>
    <xf numFmtId="0" fontId="11" fillId="0" borderId="0" xfId="0" applyFont="1" applyAlignment="1">
      <alignment/>
    </xf>
    <xf numFmtId="9" fontId="11" fillId="0" borderId="0" xfId="57" applyFont="1" applyAlignment="1">
      <alignment/>
    </xf>
    <xf numFmtId="165" fontId="53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4" fontId="5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7">
      <selection activeCell="E24" sqref="E24"/>
    </sheetView>
  </sheetViews>
  <sheetFormatPr defaultColWidth="8.8515625" defaultRowHeight="15"/>
  <cols>
    <col min="1" max="1" width="57.421875" style="0" customWidth="1"/>
    <col min="2" max="2" width="13.28125" style="0" customWidth="1"/>
    <col min="3" max="3" width="2.7109375" style="0" customWidth="1"/>
  </cols>
  <sheetData>
    <row r="1" ht="18.75">
      <c r="A1" s="2" t="s">
        <v>29</v>
      </c>
    </row>
    <row r="2" ht="18.75">
      <c r="A2" s="2"/>
    </row>
    <row r="3" spans="1:2" ht="15">
      <c r="A3" s="1" t="s">
        <v>33</v>
      </c>
      <c r="B3" t="s">
        <v>16</v>
      </c>
    </row>
    <row r="4" spans="1:2" ht="15">
      <c r="A4" s="6" t="s">
        <v>34</v>
      </c>
      <c r="B4" s="7">
        <v>1000</v>
      </c>
    </row>
    <row r="5" spans="1:2" ht="15">
      <c r="A5" s="9" t="s">
        <v>35</v>
      </c>
      <c r="B5" s="10">
        <v>500</v>
      </c>
    </row>
    <row r="6" spans="1:2" ht="15">
      <c r="A6" s="16" t="s">
        <v>30</v>
      </c>
      <c r="B6" s="23">
        <f>B4-B5</f>
        <v>500</v>
      </c>
    </row>
    <row r="7" spans="1:2" ht="15">
      <c r="A7" s="16" t="s">
        <v>31</v>
      </c>
      <c r="B7" s="23">
        <f>B6/500</f>
        <v>1</v>
      </c>
    </row>
    <row r="8" spans="1:2" ht="15">
      <c r="A8" s="24" t="s">
        <v>32</v>
      </c>
      <c r="B8" s="25">
        <f>B7</f>
        <v>1</v>
      </c>
    </row>
    <row r="9" spans="1:2" ht="15">
      <c r="A9" s="9"/>
      <c r="B9" s="10"/>
    </row>
    <row r="10" spans="1:2" ht="15">
      <c r="A10" s="24" t="s">
        <v>37</v>
      </c>
      <c r="B10" s="10"/>
    </row>
    <row r="11" spans="1:2" ht="15">
      <c r="A11" s="9" t="s">
        <v>38</v>
      </c>
      <c r="B11" s="12">
        <v>500</v>
      </c>
    </row>
    <row r="12" spans="1:2" ht="15">
      <c r="A12" s="16" t="s">
        <v>36</v>
      </c>
      <c r="B12" s="16">
        <v>50</v>
      </c>
    </row>
    <row r="13" spans="1:2" ht="15">
      <c r="A13" s="16" t="s">
        <v>39</v>
      </c>
      <c r="B13" s="27">
        <f>B11/B12</f>
        <v>10</v>
      </c>
    </row>
    <row r="14" spans="1:2" ht="15">
      <c r="A14" s="11"/>
      <c r="B14" s="26"/>
    </row>
    <row r="15" spans="1:2" ht="15">
      <c r="A15" s="9" t="s">
        <v>40</v>
      </c>
      <c r="B15" s="12">
        <v>2000</v>
      </c>
    </row>
    <row r="16" spans="1:2" ht="15">
      <c r="A16" s="16" t="s">
        <v>41</v>
      </c>
      <c r="B16" s="16">
        <v>200</v>
      </c>
    </row>
    <row r="17" spans="1:2" ht="15">
      <c r="A17" s="16" t="s">
        <v>42</v>
      </c>
      <c r="B17" s="27">
        <f>B15/B16</f>
        <v>10</v>
      </c>
    </row>
    <row r="19" spans="1:2" ht="15">
      <c r="A19" s="9" t="s">
        <v>43</v>
      </c>
      <c r="B19" s="28">
        <v>50</v>
      </c>
    </row>
    <row r="20" spans="1:2" ht="15">
      <c r="A20" s="16" t="s">
        <v>44</v>
      </c>
      <c r="B20" s="16">
        <v>100</v>
      </c>
    </row>
    <row r="21" spans="1:2" ht="15">
      <c r="A21" s="16" t="s">
        <v>45</v>
      </c>
      <c r="B21" s="27">
        <f>B19/B20</f>
        <v>0.5</v>
      </c>
    </row>
    <row r="22" spans="1:2" ht="15">
      <c r="A22" s="6"/>
      <c r="B22" s="13"/>
    </row>
    <row r="23" spans="1:2" ht="15">
      <c r="A23" t="s">
        <v>4</v>
      </c>
      <c r="B23" s="14"/>
    </row>
    <row r="24" spans="1:5" ht="15">
      <c r="A24" t="s">
        <v>5</v>
      </c>
      <c r="B24" s="19"/>
      <c r="D24" s="20"/>
      <c r="E24" s="17"/>
    </row>
    <row r="25" ht="15">
      <c r="A25" t="s">
        <v>6</v>
      </c>
    </row>
    <row r="26" ht="15">
      <c r="A26" t="s">
        <v>7</v>
      </c>
    </row>
    <row r="27" ht="15">
      <c r="A27" t="s">
        <v>8</v>
      </c>
    </row>
    <row r="30" ht="15">
      <c r="A30" t="s">
        <v>9</v>
      </c>
    </row>
    <row r="31" ht="15">
      <c r="A31" s="1" t="s">
        <v>10</v>
      </c>
    </row>
    <row r="32" spans="1:2" ht="15">
      <c r="A32" s="6" t="s">
        <v>46</v>
      </c>
      <c r="B32" s="7">
        <v>80000</v>
      </c>
    </row>
    <row r="33" spans="1:2" ht="15">
      <c r="A33" s="9" t="s">
        <v>47</v>
      </c>
      <c r="B33" s="10">
        <v>30000</v>
      </c>
    </row>
    <row r="34" spans="1:5" ht="15">
      <c r="A34" s="11" t="s">
        <v>0</v>
      </c>
      <c r="B34" s="11">
        <v>650</v>
      </c>
      <c r="D34" s="5">
        <f>B32/650</f>
        <v>123.07692307692308</v>
      </c>
      <c r="E34" t="s">
        <v>15</v>
      </c>
    </row>
    <row r="35" spans="1:2" ht="15">
      <c r="A35" s="9" t="s">
        <v>1</v>
      </c>
      <c r="B35" s="12">
        <f>B33/B34</f>
        <v>46.15384615384615</v>
      </c>
    </row>
    <row r="36" spans="1:2" ht="15">
      <c r="A36" s="6" t="s">
        <v>48</v>
      </c>
      <c r="B36" s="13">
        <f>B32/B34</f>
        <v>123.07692307692308</v>
      </c>
    </row>
    <row r="37" spans="1:3" ht="15">
      <c r="A37" s="9" t="s">
        <v>3</v>
      </c>
      <c r="B37" s="14">
        <f>B35/B36</f>
        <v>0.375</v>
      </c>
      <c r="C37" s="9"/>
    </row>
    <row r="38" spans="1:3" ht="15">
      <c r="A38" s="6" t="s">
        <v>17</v>
      </c>
      <c r="B38" s="18">
        <f>(B32-B33)/B33</f>
        <v>1.6666666666666667</v>
      </c>
      <c r="C38" s="9"/>
    </row>
    <row r="40" ht="15">
      <c r="A40" t="s">
        <v>11</v>
      </c>
    </row>
    <row r="41" spans="1:6" ht="15.75">
      <c r="A41" s="1" t="s">
        <v>12</v>
      </c>
      <c r="F41" s="3"/>
    </row>
    <row r="42" spans="1:2" ht="15">
      <c r="A42" s="6" t="s">
        <v>49</v>
      </c>
      <c r="B42" s="7">
        <f>B44*118</f>
        <v>32450</v>
      </c>
    </row>
    <row r="43" spans="1:2" ht="15">
      <c r="A43" s="9" t="s">
        <v>50</v>
      </c>
      <c r="B43" s="10">
        <v>3000</v>
      </c>
    </row>
    <row r="44" spans="1:5" ht="15">
      <c r="A44" s="11" t="s">
        <v>0</v>
      </c>
      <c r="B44" s="11">
        <v>275</v>
      </c>
      <c r="D44" s="4">
        <f>B42/B44:B45</f>
        <v>118</v>
      </c>
      <c r="E44" t="s">
        <v>15</v>
      </c>
    </row>
    <row r="45" spans="1:2" ht="15">
      <c r="A45" s="9" t="s">
        <v>1</v>
      </c>
      <c r="B45" s="12">
        <f>B43/B44</f>
        <v>10.909090909090908</v>
      </c>
    </row>
    <row r="46" spans="1:2" ht="15">
      <c r="A46" s="6" t="s">
        <v>2</v>
      </c>
      <c r="B46" s="13">
        <f>B42/B44</f>
        <v>118</v>
      </c>
    </row>
    <row r="47" spans="1:2" ht="15">
      <c r="A47" s="9" t="s">
        <v>3</v>
      </c>
      <c r="B47" s="14">
        <f>B45/B46</f>
        <v>0.09244992295839753</v>
      </c>
    </row>
    <row r="48" spans="1:2" ht="15">
      <c r="A48" s="6" t="s">
        <v>17</v>
      </c>
      <c r="B48" s="18">
        <f>(B42-B43)/B43</f>
        <v>9.816666666666666</v>
      </c>
    </row>
    <row r="50" ht="15">
      <c r="A50" s="1" t="s">
        <v>13</v>
      </c>
    </row>
    <row r="51" spans="1:2" ht="15">
      <c r="A51" s="6" t="s">
        <v>51</v>
      </c>
      <c r="B51" s="7">
        <f>B53*130</f>
        <v>39000</v>
      </c>
    </row>
    <row r="52" spans="1:2" ht="15">
      <c r="A52" s="9" t="s">
        <v>52</v>
      </c>
      <c r="B52" s="10">
        <v>20000</v>
      </c>
    </row>
    <row r="53" spans="1:5" ht="15">
      <c r="A53" s="11" t="s">
        <v>0</v>
      </c>
      <c r="B53" s="11">
        <v>300</v>
      </c>
      <c r="D53" s="4">
        <f>B51/B53</f>
        <v>130</v>
      </c>
      <c r="E53" t="s">
        <v>15</v>
      </c>
    </row>
    <row r="54" spans="1:2" ht="15">
      <c r="A54" s="9" t="s">
        <v>1</v>
      </c>
      <c r="B54" s="12">
        <f>B52/B53</f>
        <v>66.66666666666667</v>
      </c>
    </row>
    <row r="55" spans="1:2" ht="15">
      <c r="A55" s="8" t="s">
        <v>2</v>
      </c>
      <c r="B55" s="15">
        <f>B51/B53</f>
        <v>130</v>
      </c>
    </row>
    <row r="56" spans="1:2" ht="15">
      <c r="A56" s="9" t="s">
        <v>3</v>
      </c>
      <c r="B56" s="14">
        <f>B54/B55</f>
        <v>0.5128205128205129</v>
      </c>
    </row>
    <row r="57" spans="1:2" ht="15">
      <c r="A57" s="6" t="s">
        <v>17</v>
      </c>
      <c r="B57" s="18">
        <f>(B51-B52)/B52</f>
        <v>0.95</v>
      </c>
    </row>
    <row r="59" ht="15">
      <c r="A59" t="s">
        <v>14</v>
      </c>
    </row>
    <row r="61" ht="15">
      <c r="A61" t="s">
        <v>28</v>
      </c>
    </row>
    <row r="63" ht="15">
      <c r="A63" s="1" t="s">
        <v>26</v>
      </c>
    </row>
    <row r="64" spans="1:2" ht="15">
      <c r="A64" s="6" t="s">
        <v>18</v>
      </c>
      <c r="B64" s="22">
        <v>400</v>
      </c>
    </row>
    <row r="65" spans="1:2" ht="15">
      <c r="A65" s="9" t="s">
        <v>19</v>
      </c>
      <c r="B65" s="10">
        <v>1600</v>
      </c>
    </row>
    <row r="66" spans="1:4" ht="15">
      <c r="A66" s="9" t="s">
        <v>20</v>
      </c>
      <c r="B66" s="21">
        <f>B65/B64</f>
        <v>4</v>
      </c>
      <c r="D66" t="s">
        <v>22</v>
      </c>
    </row>
    <row r="67" spans="1:2" ht="15">
      <c r="A67" s="9"/>
      <c r="B67" s="21"/>
    </row>
    <row r="68" spans="1:2" ht="15">
      <c r="A68" s="16" t="s">
        <v>53</v>
      </c>
      <c r="B68" s="21"/>
    </row>
    <row r="69" spans="1:2" ht="15">
      <c r="A69" s="11" t="s">
        <v>21</v>
      </c>
      <c r="B69" s="11">
        <v>200</v>
      </c>
    </row>
    <row r="70" spans="1:2" ht="15">
      <c r="A70" s="9" t="s">
        <v>25</v>
      </c>
      <c r="B70" s="10">
        <v>800</v>
      </c>
    </row>
    <row r="71" spans="1:4" ht="15">
      <c r="A71" s="9" t="s">
        <v>23</v>
      </c>
      <c r="B71" s="10">
        <f>B70+B65</f>
        <v>2400</v>
      </c>
      <c r="D71" t="s">
        <v>27</v>
      </c>
    </row>
    <row r="72" spans="1:2" ht="15">
      <c r="A72" s="9" t="s">
        <v>1</v>
      </c>
      <c r="B72" s="12">
        <f>B71/B69</f>
        <v>12</v>
      </c>
    </row>
    <row r="73" spans="1:2" ht="15">
      <c r="A73" s="6" t="s">
        <v>24</v>
      </c>
      <c r="B73" s="13">
        <v>6000</v>
      </c>
    </row>
    <row r="74" spans="1:2" ht="15">
      <c r="A74" s="6" t="s">
        <v>2</v>
      </c>
      <c r="B74" s="13">
        <f>B73/B69</f>
        <v>30</v>
      </c>
    </row>
    <row r="75" spans="1:2" ht="15">
      <c r="A75" s="9" t="s">
        <v>3</v>
      </c>
      <c r="B75" s="14">
        <f>B72/B74</f>
        <v>0.4</v>
      </c>
    </row>
    <row r="76" spans="1:4" ht="15">
      <c r="A76" s="6" t="s">
        <v>17</v>
      </c>
      <c r="B76" s="18">
        <f>(B73-B71)/B71</f>
        <v>1.5</v>
      </c>
      <c r="D76" t="s">
        <v>54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Merryn Carter</dc:creator>
  <cp:keywords/>
  <dc:description/>
  <cp:lastModifiedBy>Microsoft Office User</cp:lastModifiedBy>
  <dcterms:created xsi:type="dcterms:W3CDTF">2011-02-16T00:30:50Z</dcterms:created>
  <dcterms:modified xsi:type="dcterms:W3CDTF">2018-09-19T03:32:44Z</dcterms:modified>
  <cp:category/>
  <cp:version/>
  <cp:contentType/>
  <cp:contentStatus/>
</cp:coreProperties>
</file>